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o22\Desktop\"/>
    </mc:Choice>
  </mc:AlternateContent>
  <bookViews>
    <workbookView xWindow="0" yWindow="0" windowWidth="15360" windowHeight="7755" firstSheet="1" activeTab="2"/>
  </bookViews>
  <sheets>
    <sheet name="Notas" sheetId="1" r:id="rId1"/>
    <sheet name="Extrato Bancário" sheetId="2" r:id="rId2"/>
    <sheet name="vendas" sheetId="3" r:id="rId3"/>
    <sheet name="Atingir Meta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  <c r="T7" i="1"/>
  <c r="T8" i="1"/>
  <c r="T9" i="1"/>
  <c r="T10" i="1"/>
  <c r="T5" i="1"/>
  <c r="E15" i="3" l="1"/>
  <c r="E12" i="3"/>
  <c r="H6" i="4" l="1"/>
  <c r="H7" i="4"/>
  <c r="H8" i="4"/>
  <c r="H9" i="4" s="1"/>
  <c r="H5" i="4"/>
  <c r="I6" i="1" l="1"/>
  <c r="I5" i="1"/>
  <c r="C18" i="4" l="1"/>
  <c r="G21" i="3"/>
  <c r="G8" i="3" l="1"/>
  <c r="G7" i="3"/>
  <c r="G6" i="3"/>
  <c r="G5" i="3"/>
  <c r="G4" i="3"/>
  <c r="G3" i="3"/>
  <c r="C11" i="2"/>
  <c r="F5" i="2"/>
  <c r="F6" i="2" s="1"/>
  <c r="F7" i="2" s="1"/>
  <c r="F8" i="2" s="1"/>
  <c r="F9" i="2" s="1"/>
  <c r="F10" i="2" s="1"/>
  <c r="F11" i="2" s="1"/>
  <c r="F4" i="2"/>
  <c r="F12" i="2" s="1"/>
  <c r="E18" i="1"/>
  <c r="E17" i="1"/>
  <c r="E16" i="1"/>
  <c r="E14" i="1"/>
  <c r="E13" i="1"/>
  <c r="Q10" i="1"/>
  <c r="M10" i="1"/>
  <c r="I10" i="1"/>
  <c r="Q9" i="1"/>
  <c r="M9" i="1"/>
  <c r="I9" i="1"/>
  <c r="Q8" i="1"/>
  <c r="M8" i="1"/>
  <c r="I8" i="1"/>
  <c r="Q7" i="1"/>
  <c r="M7" i="1"/>
  <c r="I7" i="1"/>
  <c r="Q6" i="1"/>
  <c r="M6" i="1"/>
  <c r="Q5" i="1"/>
  <c r="M5" i="1"/>
  <c r="R8" i="1" l="1"/>
  <c r="R9" i="1"/>
  <c r="S9" i="1" s="1"/>
  <c r="R7" i="1"/>
  <c r="S7" i="1" s="1"/>
  <c r="R5" i="1"/>
  <c r="S5" i="1" s="1"/>
  <c r="R6" i="1"/>
  <c r="R10" i="1"/>
  <c r="S10" i="1" s="1"/>
  <c r="S8" i="1"/>
  <c r="S6" i="1" l="1"/>
  <c r="J9" i="3"/>
</calcChain>
</file>

<file path=xl/sharedStrings.xml><?xml version="1.0" encoding="utf-8"?>
<sst xmlns="http://schemas.openxmlformats.org/spreadsheetml/2006/main" count="131" uniqueCount="117">
  <si>
    <t>Notas</t>
  </si>
  <si>
    <t>Nº</t>
  </si>
  <si>
    <t>Nome</t>
  </si>
  <si>
    <t>Nº Faltas</t>
  </si>
  <si>
    <t>Sexo</t>
  </si>
  <si>
    <t>Calculo I</t>
  </si>
  <si>
    <t>Álgebra</t>
  </si>
  <si>
    <t>M. das Medias</t>
  </si>
  <si>
    <t>Situação</t>
  </si>
  <si>
    <t>AP1</t>
  </si>
  <si>
    <t>AP2</t>
  </si>
  <si>
    <t>AP3</t>
  </si>
  <si>
    <t>Media1</t>
  </si>
  <si>
    <t>Media2</t>
  </si>
  <si>
    <t>Media3</t>
  </si>
  <si>
    <t>M</t>
  </si>
  <si>
    <t>Carlos</t>
  </si>
  <si>
    <t>Amarildo</t>
  </si>
  <si>
    <t>Anita</t>
  </si>
  <si>
    <t>F</t>
  </si>
  <si>
    <t>Adriana</t>
  </si>
  <si>
    <t>Gabriel</t>
  </si>
  <si>
    <t xml:space="preserve">Programação </t>
  </si>
  <si>
    <t>Quantidade "M"</t>
  </si>
  <si>
    <t>Quantidade "F"</t>
  </si>
  <si>
    <t>Menor</t>
  </si>
  <si>
    <t>Maior</t>
  </si>
  <si>
    <t>Media AP1 Calculo</t>
  </si>
  <si>
    <t>Condições</t>
  </si>
  <si>
    <t>&gt;= 7 Aprovado</t>
  </si>
  <si>
    <t>&gt;= 4 Final</t>
  </si>
  <si>
    <t>&lt; 4 Reprovado</t>
  </si>
  <si>
    <t>EXTRATO DA CONTA BANCARIA</t>
  </si>
  <si>
    <t>OPERAÇÃO</t>
  </si>
  <si>
    <t>Data</t>
  </si>
  <si>
    <t>Débito</t>
  </si>
  <si>
    <t>Crédito</t>
  </si>
  <si>
    <t>Saldo</t>
  </si>
  <si>
    <t>DEPOSITO INICIAL</t>
  </si>
  <si>
    <t>TOTAL SALDO</t>
  </si>
  <si>
    <t>Id Vend</t>
  </si>
  <si>
    <t>Vendedor</t>
  </si>
  <si>
    <t>Qtde</t>
  </si>
  <si>
    <t>P. unit</t>
  </si>
  <si>
    <t>P. Total</t>
  </si>
  <si>
    <t>Destino</t>
  </si>
  <si>
    <t>Valor Envio</t>
  </si>
  <si>
    <t>ID1</t>
  </si>
  <si>
    <t>Paulo</t>
  </si>
  <si>
    <t>Notebook Acer</t>
  </si>
  <si>
    <t>Norte</t>
  </si>
  <si>
    <t>ID2</t>
  </si>
  <si>
    <t>paulo</t>
  </si>
  <si>
    <t>Notebook Dell</t>
  </si>
  <si>
    <t>Sul</t>
  </si>
  <si>
    <t>ID3</t>
  </si>
  <si>
    <t>Rocha</t>
  </si>
  <si>
    <t>HD WD</t>
  </si>
  <si>
    <t>Centro</t>
  </si>
  <si>
    <t>ID50</t>
  </si>
  <si>
    <t>Martins</t>
  </si>
  <si>
    <t>ID10</t>
  </si>
  <si>
    <t>Cecília</t>
  </si>
  <si>
    <t>ID14</t>
  </si>
  <si>
    <t>Bruno</t>
  </si>
  <si>
    <t>Total das Vendas</t>
  </si>
  <si>
    <t>Mouse</t>
  </si>
  <si>
    <t>Pendrive 32G</t>
  </si>
  <si>
    <t>Samsung J7</t>
  </si>
  <si>
    <t>Centro Oeste</t>
  </si>
  <si>
    <t>Ericsson</t>
  </si>
  <si>
    <t>Nome do Produto</t>
  </si>
  <si>
    <t>Cod.</t>
  </si>
  <si>
    <t>PC001</t>
  </si>
  <si>
    <t>PC002</t>
  </si>
  <si>
    <t>PC003</t>
  </si>
  <si>
    <t>PC004</t>
  </si>
  <si>
    <t>PC005</t>
  </si>
  <si>
    <t>PC006</t>
  </si>
  <si>
    <t>Número da Peça</t>
  </si>
  <si>
    <t>Preço da Peça</t>
  </si>
  <si>
    <t>LOJAS KUANTU-KUSTA</t>
  </si>
  <si>
    <t>Taingir Meta</t>
  </si>
  <si>
    <t>Mês</t>
  </si>
  <si>
    <t>Quantidades Vendidas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</si>
  <si>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</si>
  <si>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</si>
  <si>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</si>
  <si>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</si>
  <si>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</si>
  <si>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</si>
  <si>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</si>
  <si>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</si>
  <si>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</si>
  <si>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</si>
  <si>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</si>
  <si>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</si>
  <si>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Vendidas</t>
  </si>
  <si>
    <t>Meta</t>
  </si>
  <si>
    <t>Produto</t>
  </si>
  <si>
    <t>V. Unitário</t>
  </si>
  <si>
    <t>Desconto</t>
  </si>
  <si>
    <t>V. Total</t>
  </si>
  <si>
    <t>Camisa</t>
  </si>
  <si>
    <t>Calça Jeans</t>
  </si>
  <si>
    <t>Vestido</t>
  </si>
  <si>
    <t>Tênis</t>
  </si>
  <si>
    <t>Total</t>
  </si>
  <si>
    <t>Total c/ Envio</t>
  </si>
  <si>
    <t>VENDEDOR</t>
  </si>
  <si>
    <t>Vendas</t>
  </si>
  <si>
    <t>Comissão</t>
  </si>
  <si>
    <t>Conceito</t>
  </si>
  <si>
    <t>D</t>
  </si>
  <si>
    <t>C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</si>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</sst>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R$&quot;\ #,##0.00;\-&quot;R$&quot;\ #,##0.00"/>
    <numFmt numFmtId="8" formatCode="&quot;R$&quot;\ #,##0.00;[Red]\-&quot;R$&quot;\ #,##0.00"/>
    <numFmt numFmtId="164" formatCode="0.0"/>
    <numFmt numFmtId="165" formatCode="#,##0.000\ [$XOF]"/>
    <numFmt numFmtId="166" formatCode="&quot;R$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sz val="12"/>
      <color rgb="FF2F2F2F"/>
      <name val="Segoe UI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5A5A5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8" fillId="9" borderId="8" applyNumberFormat="0" applyAlignment="0" applyProtection="0"/>
  </cellStyleXfs>
  <cellXfs count="77">
    <xf numFmtId="0" fontId="0" fillId="0" borderId="0" xfId="0"/>
    <xf numFmtId="0" fontId="3" fillId="0" borderId="6" xfId="0" applyFont="1" applyBorder="1"/>
    <xf numFmtId="0" fontId="1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164" fontId="0" fillId="0" borderId="6" xfId="0" applyNumberFormat="1" applyBorder="1"/>
    <xf numFmtId="164" fontId="1" fillId="0" borderId="6" xfId="0" applyNumberFormat="1" applyFont="1" applyBorder="1" applyAlignment="1" applyProtection="1">
      <alignment horizontal="center"/>
      <protection hidden="1"/>
    </xf>
    <xf numFmtId="164" fontId="1" fillId="0" borderId="6" xfId="0" applyNumberFormat="1" applyFont="1" applyBorder="1" applyAlignment="1" applyProtection="1">
      <alignment horizontal="center" vertical="center"/>
      <protection hidden="1"/>
    </xf>
    <xf numFmtId="164" fontId="0" fillId="0" borderId="6" xfId="0" applyNumberFormat="1" applyBorder="1" applyAlignment="1" applyProtection="1">
      <alignment horizontal="center" vertical="center"/>
      <protection hidden="1"/>
    </xf>
    <xf numFmtId="0" fontId="0" fillId="0" borderId="6" xfId="0" applyBorder="1" applyProtection="1">
      <protection hidden="1"/>
    </xf>
    <xf numFmtId="0" fontId="1" fillId="0" borderId="6" xfId="0" applyFont="1" applyBorder="1"/>
    <xf numFmtId="164" fontId="0" fillId="0" borderId="6" xfId="0" applyNumberFormat="1" applyBorder="1" applyAlignment="1"/>
    <xf numFmtId="0" fontId="0" fillId="0" borderId="6" xfId="0" applyBorder="1" applyAlignment="1"/>
    <xf numFmtId="0" fontId="1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5" fontId="0" fillId="0" borderId="6" xfId="0" applyNumberFormat="1" applyBorder="1"/>
    <xf numFmtId="165" fontId="1" fillId="0" borderId="6" xfId="0" applyNumberFormat="1" applyFont="1" applyBorder="1"/>
    <xf numFmtId="14" fontId="0" fillId="0" borderId="6" xfId="0" applyNumberFormat="1" applyBorder="1"/>
    <xf numFmtId="22" fontId="0" fillId="0" borderId="0" xfId="0" applyNumberFormat="1"/>
    <xf numFmtId="166" fontId="0" fillId="0" borderId="6" xfId="0" applyNumberFormat="1" applyBorder="1"/>
    <xf numFmtId="0" fontId="1" fillId="0" borderId="0" xfId="0" applyFont="1"/>
    <xf numFmtId="166" fontId="1" fillId="0" borderId="0" xfId="0" applyNumberFormat="1" applyFont="1"/>
    <xf numFmtId="166" fontId="0" fillId="0" borderId="0" xfId="0" applyNumberFormat="1"/>
    <xf numFmtId="0" fontId="0" fillId="0" borderId="6" xfId="0" applyFont="1" applyBorder="1"/>
    <xf numFmtId="164" fontId="0" fillId="0" borderId="0" xfId="0" applyNumberFormat="1"/>
    <xf numFmtId="9" fontId="0" fillId="0" borderId="0" xfId="0" applyNumberFormat="1"/>
    <xf numFmtId="0" fontId="7" fillId="0" borderId="0" xfId="0" applyFont="1"/>
    <xf numFmtId="8" fontId="0" fillId="0" borderId="0" xfId="0" applyNumberFormat="1"/>
    <xf numFmtId="0" fontId="1" fillId="2" borderId="0" xfId="0" applyFont="1" applyFill="1"/>
    <xf numFmtId="0" fontId="0" fillId="3" borderId="0" xfId="0" applyFill="1" applyAlignment="1">
      <alignment horizontal="center"/>
    </xf>
    <xf numFmtId="0" fontId="0" fillId="4" borderId="6" xfId="0" applyFill="1" applyBorder="1"/>
    <xf numFmtId="166" fontId="0" fillId="4" borderId="6" xfId="0" applyNumberFormat="1" applyFill="1" applyBorder="1"/>
    <xf numFmtId="0" fontId="0" fillId="0" borderId="0" xfId="0" applyAlignment="1">
      <alignment horizontal="center"/>
    </xf>
    <xf numFmtId="0" fontId="0" fillId="5" borderId="0" xfId="0" applyFill="1"/>
    <xf numFmtId="0" fontId="1" fillId="7" borderId="0" xfId="0" applyFont="1" applyFill="1" applyAlignment="1">
      <alignment horizontal="center"/>
    </xf>
    <xf numFmtId="0" fontId="1" fillId="7" borderId="0" xfId="0" applyFont="1" applyFill="1"/>
    <xf numFmtId="0" fontId="0" fillId="6" borderId="0" xfId="0" applyFill="1"/>
    <xf numFmtId="0" fontId="1" fillId="6" borderId="0" xfId="0" applyFont="1" applyFill="1"/>
    <xf numFmtId="7" fontId="0" fillId="0" borderId="0" xfId="0" applyNumberFormat="1"/>
    <xf numFmtId="7" fontId="0" fillId="0" borderId="6" xfId="0" applyNumberFormat="1" applyBorder="1"/>
    <xf numFmtId="9" fontId="0" fillId="0" borderId="6" xfId="0" applyNumberFormat="1" applyBorder="1"/>
    <xf numFmtId="0" fontId="0" fillId="8" borderId="6" xfId="0" applyFill="1" applyBorder="1" applyAlignment="1">
      <alignment horizontal="left"/>
    </xf>
    <xf numFmtId="0" fontId="0" fillId="8" borderId="6" xfId="0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Border="1"/>
    <xf numFmtId="7" fontId="1" fillId="0" borderId="3" xfId="0" applyNumberFormat="1" applyFont="1" applyBorder="1"/>
    <xf numFmtId="7" fontId="0" fillId="4" borderId="6" xfId="0" applyNumberFormat="1" applyFill="1" applyBorder="1"/>
    <xf numFmtId="9" fontId="0" fillId="4" borderId="6" xfId="0" applyNumberFormat="1" applyFill="1" applyBorder="1"/>
    <xf numFmtId="166" fontId="0" fillId="10" borderId="0" xfId="0" applyNumberFormat="1" applyFill="1"/>
    <xf numFmtId="166" fontId="0" fillId="3" borderId="0" xfId="0" applyNumberFormat="1" applyFill="1" applyAlignment="1">
      <alignment horizontal="center"/>
    </xf>
    <xf numFmtId="0" fontId="1" fillId="11" borderId="0" xfId="0" applyFont="1" applyFill="1"/>
    <xf numFmtId="0" fontId="0" fillId="10" borderId="0" xfId="0" applyFill="1" applyAlignment="1">
      <alignment horizontal="right"/>
    </xf>
    <xf numFmtId="0" fontId="2" fillId="11" borderId="0" xfId="0" applyFont="1" applyFill="1"/>
    <xf numFmtId="0" fontId="9" fillId="9" borderId="8" xfId="1" applyFont="1"/>
    <xf numFmtId="166" fontId="9" fillId="9" borderId="8" xfId="1" applyNumberFormat="1" applyFont="1"/>
    <xf numFmtId="0" fontId="9" fillId="0" borderId="6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Célula de Verificação" xfId="1" builtinId="23"/>
    <cellStyle name="Normal" xfId="0" builtinId="0"/>
  </cellStyles>
  <dxfs count="10">
    <dxf>
      <font>
        <b/>
        <i val="0"/>
        <color rgb="FF002060"/>
      </font>
      <fill>
        <patternFill>
          <bgColor theme="9" tint="0.39994506668294322"/>
        </patternFill>
      </fill>
    </dxf>
    <dxf>
      <font>
        <b/>
        <i val="0"/>
        <color rgb="FF00B050"/>
      </font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002060"/>
      </font>
    </dxf>
    <dxf>
      <font>
        <color rgb="FF9C0006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topLeftCell="A4" workbookViewId="0">
      <pane xSplit="3" topLeftCell="K1" activePane="topRight" state="frozen"/>
      <selection pane="topRight" activeCell="T5" sqref="T5:T10"/>
    </sheetView>
  </sheetViews>
  <sheetFormatPr defaultRowHeight="15" x14ac:dyDescent="0.25"/>
  <cols>
    <col min="2" max="2" width="6.42578125" customWidth="1"/>
    <col min="4" max="4" width="9.140625" customWidth="1"/>
    <col min="6" max="8" width="7.28515625" customWidth="1"/>
    <col min="9" max="9" width="8.42578125" customWidth="1"/>
    <col min="10" max="12" width="7.28515625" customWidth="1"/>
    <col min="13" max="13" width="7.140625" customWidth="1"/>
    <col min="14" max="14" width="7.28515625" customWidth="1"/>
    <col min="15" max="15" width="8.28515625" customWidth="1"/>
    <col min="16" max="16" width="7.28515625" customWidth="1"/>
    <col min="18" max="18" width="14" bestFit="1" customWidth="1"/>
    <col min="19" max="19" width="11.5703125" customWidth="1"/>
  </cols>
  <sheetData>
    <row r="2" spans="2:20" ht="15.75" x14ac:dyDescent="0.2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1"/>
    </row>
    <row r="3" spans="2:20" x14ac:dyDescent="0.25">
      <c r="B3" s="62" t="s">
        <v>1</v>
      </c>
      <c r="C3" s="62" t="s">
        <v>2</v>
      </c>
      <c r="D3" s="62" t="s">
        <v>4</v>
      </c>
      <c r="E3" s="62" t="s">
        <v>3</v>
      </c>
      <c r="F3" s="64" t="s">
        <v>5</v>
      </c>
      <c r="G3" s="65"/>
      <c r="H3" s="65"/>
      <c r="I3" s="66"/>
      <c r="J3" s="64" t="s">
        <v>22</v>
      </c>
      <c r="K3" s="65"/>
      <c r="L3" s="65"/>
      <c r="M3" s="66"/>
      <c r="N3" s="64" t="s">
        <v>6</v>
      </c>
      <c r="O3" s="65"/>
      <c r="P3" s="65"/>
      <c r="Q3" s="66"/>
      <c r="R3" s="67" t="s">
        <v>7</v>
      </c>
      <c r="S3" s="69" t="s">
        <v>8</v>
      </c>
      <c r="T3" s="58" t="s">
        <v>112</v>
      </c>
    </row>
    <row r="4" spans="2:20" x14ac:dyDescent="0.25">
      <c r="B4" s="63"/>
      <c r="C4" s="63"/>
      <c r="D4" s="63"/>
      <c r="E4" s="63"/>
      <c r="F4" s="1" t="s">
        <v>9</v>
      </c>
      <c r="G4" s="1" t="s">
        <v>10</v>
      </c>
      <c r="H4" s="1" t="s">
        <v>11</v>
      </c>
      <c r="I4" s="2" t="s">
        <v>12</v>
      </c>
      <c r="J4" s="1" t="s">
        <v>9</v>
      </c>
      <c r="K4" s="1" t="s">
        <v>10</v>
      </c>
      <c r="L4" s="1" t="s">
        <v>11</v>
      </c>
      <c r="M4" s="2" t="s">
        <v>13</v>
      </c>
      <c r="N4" s="1" t="s">
        <v>9</v>
      </c>
      <c r="O4" s="1" t="s">
        <v>10</v>
      </c>
      <c r="P4" s="1" t="s">
        <v>11</v>
      </c>
      <c r="Q4" s="2" t="s">
        <v>14</v>
      </c>
      <c r="R4" s="68"/>
      <c r="S4" s="70"/>
      <c r="T4" s="58"/>
    </row>
    <row r="5" spans="2:20" x14ac:dyDescent="0.25">
      <c r="B5" s="3">
        <v>1</v>
      </c>
      <c r="C5" s="3" t="s">
        <v>70</v>
      </c>
      <c r="D5" s="4" t="s">
        <v>15</v>
      </c>
      <c r="E5" s="3">
        <v>5</v>
      </c>
      <c r="F5" s="5">
        <v>6</v>
      </c>
      <c r="G5" s="5">
        <v>7</v>
      </c>
      <c r="H5" s="5">
        <v>7</v>
      </c>
      <c r="I5" s="6">
        <f>AVERAGE(F5:H5)</f>
        <v>6.666666666666667</v>
      </c>
      <c r="J5" s="5">
        <v>6</v>
      </c>
      <c r="K5" s="5">
        <v>6</v>
      </c>
      <c r="L5" s="5">
        <v>5</v>
      </c>
      <c r="M5" s="7">
        <f>AVERAGE(J5:L5)</f>
        <v>5.666666666666667</v>
      </c>
      <c r="N5" s="5">
        <v>10</v>
      </c>
      <c r="O5" s="5">
        <v>6</v>
      </c>
      <c r="P5" s="5">
        <v>6</v>
      </c>
      <c r="Q5" s="7">
        <f>AVERAGE(N5:P5)</f>
        <v>7.333333333333333</v>
      </c>
      <c r="R5" s="8">
        <f t="shared" ref="R5:R10" si="0">AVERAGE(I5,M5,Q5)</f>
        <v>6.5555555555555562</v>
      </c>
      <c r="S5" s="9" t="str">
        <f>IF(R5&gt;=7,"Aprovado",IF(R5&gt;=4,"Final","Reprovado"))</f>
        <v>Final</v>
      </c>
      <c r="T5" s="55" t="str">
        <f t="shared" ref="T5:T10" si="1">VLOOKUP(R5,$N$13:$O$17,2)</f>
        <v>C</v>
      </c>
    </row>
    <row r="6" spans="2:20" x14ac:dyDescent="0.25">
      <c r="B6" s="3">
        <v>2</v>
      </c>
      <c r="C6" s="3" t="s">
        <v>16</v>
      </c>
      <c r="D6" s="4" t="s">
        <v>15</v>
      </c>
      <c r="E6" s="3">
        <v>0</v>
      </c>
      <c r="F6" s="5">
        <v>2</v>
      </c>
      <c r="G6" s="5">
        <v>3</v>
      </c>
      <c r="H6" s="5">
        <v>3</v>
      </c>
      <c r="I6" s="6">
        <f>AVERAGE(F6:H6)</f>
        <v>2.6666666666666665</v>
      </c>
      <c r="J6" s="5">
        <v>3</v>
      </c>
      <c r="K6" s="5">
        <v>3</v>
      </c>
      <c r="L6" s="5">
        <v>3</v>
      </c>
      <c r="M6" s="7">
        <f t="shared" ref="M6:M10" si="2">AVERAGE(J6:L6)</f>
        <v>3</v>
      </c>
      <c r="N6" s="5">
        <v>8</v>
      </c>
      <c r="O6" s="5">
        <v>4</v>
      </c>
      <c r="P6" s="5">
        <v>6</v>
      </c>
      <c r="Q6" s="7">
        <f t="shared" ref="Q6:Q10" si="3">AVERAGE(N6:P6)</f>
        <v>6</v>
      </c>
      <c r="R6" s="8">
        <f t="shared" si="0"/>
        <v>3.8888888888888888</v>
      </c>
      <c r="S6" s="9" t="str">
        <f t="shared" ref="S6:S10" si="4">IF(R6&gt;=7,"Aprovado",IF(R6&gt;=4,"Final","Reprovado"))</f>
        <v>Reprovado</v>
      </c>
      <c r="T6" s="55" t="str">
        <f t="shared" si="1"/>
        <v>D</v>
      </c>
    </row>
    <row r="7" spans="2:20" x14ac:dyDescent="0.25">
      <c r="B7" s="3">
        <v>3</v>
      </c>
      <c r="C7" s="3" t="s">
        <v>17</v>
      </c>
      <c r="D7" s="4" t="s">
        <v>15</v>
      </c>
      <c r="E7" s="3">
        <v>1</v>
      </c>
      <c r="F7" s="5">
        <v>6</v>
      </c>
      <c r="G7" s="5">
        <v>10</v>
      </c>
      <c r="H7" s="5">
        <v>7</v>
      </c>
      <c r="I7" s="6">
        <f t="shared" ref="I7:I10" si="5">AVERAGE(F7:H7)</f>
        <v>7.666666666666667</v>
      </c>
      <c r="J7" s="5">
        <v>5</v>
      </c>
      <c r="K7" s="5">
        <v>4</v>
      </c>
      <c r="L7" s="5">
        <v>5</v>
      </c>
      <c r="M7" s="7">
        <f t="shared" si="2"/>
        <v>4.666666666666667</v>
      </c>
      <c r="N7" s="5">
        <v>8</v>
      </c>
      <c r="O7" s="5">
        <v>10</v>
      </c>
      <c r="P7" s="5">
        <v>9</v>
      </c>
      <c r="Q7" s="7">
        <f t="shared" si="3"/>
        <v>9</v>
      </c>
      <c r="R7" s="8">
        <f t="shared" si="0"/>
        <v>7.1111111111111116</v>
      </c>
      <c r="S7" s="9" t="str">
        <f t="shared" si="4"/>
        <v>Aprovado</v>
      </c>
      <c r="T7" s="55" t="str">
        <f t="shared" si="1"/>
        <v>B</v>
      </c>
    </row>
    <row r="8" spans="2:20" x14ac:dyDescent="0.25">
      <c r="B8" s="3">
        <v>4</v>
      </c>
      <c r="C8" s="3" t="s">
        <v>18</v>
      </c>
      <c r="D8" s="4" t="s">
        <v>19</v>
      </c>
      <c r="E8" s="3">
        <v>2</v>
      </c>
      <c r="F8" s="5">
        <v>5</v>
      </c>
      <c r="G8" s="5">
        <v>10</v>
      </c>
      <c r="H8" s="5">
        <v>7</v>
      </c>
      <c r="I8" s="6">
        <f t="shared" si="5"/>
        <v>7.333333333333333</v>
      </c>
      <c r="J8" s="5">
        <v>10</v>
      </c>
      <c r="K8" s="5">
        <v>10</v>
      </c>
      <c r="L8" s="5">
        <v>5</v>
      </c>
      <c r="M8" s="7">
        <f t="shared" si="2"/>
        <v>8.3333333333333339</v>
      </c>
      <c r="N8" s="5">
        <v>10</v>
      </c>
      <c r="O8" s="5">
        <v>4</v>
      </c>
      <c r="P8" s="5">
        <v>10</v>
      </c>
      <c r="Q8" s="7">
        <f t="shared" si="3"/>
        <v>8</v>
      </c>
      <c r="R8" s="8">
        <f t="shared" si="0"/>
        <v>7.8888888888888893</v>
      </c>
      <c r="S8" s="9" t="str">
        <f t="shared" si="4"/>
        <v>Aprovado</v>
      </c>
      <c r="T8" s="55" t="str">
        <f t="shared" si="1"/>
        <v>B</v>
      </c>
    </row>
    <row r="9" spans="2:20" x14ac:dyDescent="0.25">
      <c r="B9" s="3">
        <v>5</v>
      </c>
      <c r="C9" s="3" t="s">
        <v>20</v>
      </c>
      <c r="D9" s="4" t="s">
        <v>19</v>
      </c>
      <c r="E9" s="3">
        <v>0</v>
      </c>
      <c r="F9" s="5">
        <v>10</v>
      </c>
      <c r="G9" s="5">
        <v>9</v>
      </c>
      <c r="H9" s="5">
        <v>10</v>
      </c>
      <c r="I9" s="6">
        <f t="shared" si="5"/>
        <v>9.6666666666666661</v>
      </c>
      <c r="J9" s="5">
        <v>10</v>
      </c>
      <c r="K9" s="5">
        <v>8</v>
      </c>
      <c r="L9" s="5">
        <v>8</v>
      </c>
      <c r="M9" s="7">
        <f t="shared" si="2"/>
        <v>8.6666666666666661</v>
      </c>
      <c r="N9" s="5">
        <v>9</v>
      </c>
      <c r="O9" s="5">
        <v>9</v>
      </c>
      <c r="P9" s="5">
        <v>7</v>
      </c>
      <c r="Q9" s="7">
        <f t="shared" si="3"/>
        <v>8.3333333333333339</v>
      </c>
      <c r="R9" s="8">
        <f t="shared" si="0"/>
        <v>8.8888888888888875</v>
      </c>
      <c r="S9" s="9" t="str">
        <f t="shared" si="4"/>
        <v>Aprovado</v>
      </c>
      <c r="T9" s="55" t="str">
        <f t="shared" si="1"/>
        <v>B</v>
      </c>
    </row>
    <row r="10" spans="2:20" x14ac:dyDescent="0.25">
      <c r="B10" s="3">
        <v>6</v>
      </c>
      <c r="C10" s="3" t="s">
        <v>21</v>
      </c>
      <c r="D10" s="4" t="s">
        <v>15</v>
      </c>
      <c r="E10" s="3">
        <v>10</v>
      </c>
      <c r="F10" s="5">
        <v>3</v>
      </c>
      <c r="G10" s="5">
        <v>10</v>
      </c>
      <c r="H10" s="5">
        <v>9</v>
      </c>
      <c r="I10" s="6">
        <f t="shared" si="5"/>
        <v>7.333333333333333</v>
      </c>
      <c r="J10" s="5">
        <v>10</v>
      </c>
      <c r="K10" s="5">
        <v>10</v>
      </c>
      <c r="L10" s="5">
        <v>10</v>
      </c>
      <c r="M10" s="7">
        <f t="shared" si="2"/>
        <v>10</v>
      </c>
      <c r="N10" s="5">
        <v>3</v>
      </c>
      <c r="O10" s="5">
        <v>4</v>
      </c>
      <c r="P10" s="5">
        <v>1</v>
      </c>
      <c r="Q10" s="7">
        <f t="shared" si="3"/>
        <v>2.6666666666666665</v>
      </c>
      <c r="R10" s="8">
        <f t="shared" si="0"/>
        <v>6.666666666666667</v>
      </c>
      <c r="S10" s="9" t="str">
        <f t="shared" si="4"/>
        <v>Final</v>
      </c>
      <c r="T10" s="55" t="str">
        <f t="shared" si="1"/>
        <v>C</v>
      </c>
    </row>
    <row r="13" spans="2:20" ht="18.75" x14ac:dyDescent="0.3">
      <c r="C13" s="10" t="s">
        <v>23</v>
      </c>
      <c r="D13" s="10"/>
      <c r="E13" s="23">
        <f>COUNTIF(D5:D10,"M")</f>
        <v>4</v>
      </c>
      <c r="J13" s="72" t="s">
        <v>28</v>
      </c>
      <c r="K13" s="72"/>
      <c r="L13" s="72"/>
      <c r="N13" t="s">
        <v>98</v>
      </c>
      <c r="O13" t="s">
        <v>112</v>
      </c>
    </row>
    <row r="14" spans="2:20" ht="15.75" x14ac:dyDescent="0.25">
      <c r="C14" s="10" t="s">
        <v>24</v>
      </c>
      <c r="D14" s="10"/>
      <c r="E14" s="23">
        <f>COUNTIF(D5:D10,"F")</f>
        <v>2</v>
      </c>
      <c r="J14" s="73" t="s">
        <v>29</v>
      </c>
      <c r="K14" s="73"/>
      <c r="L14" s="73"/>
      <c r="N14" s="56">
        <v>3</v>
      </c>
      <c r="O14" s="57" t="s">
        <v>113</v>
      </c>
    </row>
    <row r="15" spans="2:20" ht="15.75" x14ac:dyDescent="0.25">
      <c r="J15" s="74" t="s">
        <v>30</v>
      </c>
      <c r="K15" s="74"/>
      <c r="L15" s="74"/>
      <c r="N15" s="56">
        <v>5</v>
      </c>
      <c r="O15" s="57" t="s">
        <v>114</v>
      </c>
    </row>
    <row r="16" spans="2:20" ht="15.75" x14ac:dyDescent="0.25">
      <c r="C16" s="71" t="s">
        <v>27</v>
      </c>
      <c r="D16" s="71"/>
      <c r="E16" s="11">
        <f>AVERAGE(F5:F10)</f>
        <v>5.333333333333333</v>
      </c>
      <c r="J16" s="74" t="s">
        <v>31</v>
      </c>
      <c r="K16" s="74"/>
      <c r="L16" s="74"/>
      <c r="N16" s="56">
        <v>7</v>
      </c>
      <c r="O16" s="57" t="s">
        <v>115</v>
      </c>
    </row>
    <row r="17" spans="3:15" x14ac:dyDescent="0.25">
      <c r="C17" s="71" t="s">
        <v>25</v>
      </c>
      <c r="D17" s="71"/>
      <c r="E17" s="12">
        <f>SMALL(F5:F10,1)</f>
        <v>2</v>
      </c>
      <c r="N17" s="56">
        <v>9</v>
      </c>
      <c r="O17" s="57" t="s">
        <v>116</v>
      </c>
    </row>
    <row r="18" spans="3:15" x14ac:dyDescent="0.25">
      <c r="C18" s="71" t="s">
        <v>26</v>
      </c>
      <c r="D18" s="71"/>
      <c r="E18" s="12">
        <f>LARGE(F5:F10,1)</f>
        <v>10</v>
      </c>
      <c r="G18" s="24"/>
    </row>
    <row r="22" spans="3:15" x14ac:dyDescent="0.25">
      <c r="D22" s="25"/>
    </row>
    <row r="23" spans="3:15" ht="17.25" x14ac:dyDescent="0.3">
      <c r="D23" s="27"/>
      <c r="E23" s="26"/>
    </row>
  </sheetData>
  <mergeCells count="18">
    <mergeCell ref="C16:D16"/>
    <mergeCell ref="C17:D17"/>
    <mergeCell ref="C18:D18"/>
    <mergeCell ref="J13:L13"/>
    <mergeCell ref="D3:D4"/>
    <mergeCell ref="J14:L14"/>
    <mergeCell ref="J15:L15"/>
    <mergeCell ref="J16:L16"/>
    <mergeCell ref="T3:T4"/>
    <mergeCell ref="B2:S2"/>
    <mergeCell ref="B3:B4"/>
    <mergeCell ref="C3:C4"/>
    <mergeCell ref="E3:E4"/>
    <mergeCell ref="F3:I3"/>
    <mergeCell ref="J3:M3"/>
    <mergeCell ref="N3:Q3"/>
    <mergeCell ref="R3:R4"/>
    <mergeCell ref="S3:S4"/>
  </mergeCells>
  <conditionalFormatting sqref="R5:R10">
    <cfRule type="cellIs" dxfId="9" priority="14" stopIfTrue="1" operator="greaterThanOrEqual">
      <formula>4</formula>
    </cfRule>
    <cfRule type="cellIs" dxfId="8" priority="15" stopIfTrue="1" operator="lessThan">
      <formula>4</formula>
    </cfRule>
    <cfRule type="cellIs" dxfId="7" priority="16" stopIfTrue="1" operator="between">
      <formula>7</formula>
      <formula>10</formula>
    </cfRule>
  </conditionalFormatting>
  <conditionalFormatting sqref="R5:R10">
    <cfRule type="cellIs" dxfId="6" priority="7" operator="lessThan">
      <formula>4</formula>
    </cfRule>
    <cfRule type="cellIs" dxfId="5" priority="8" operator="greaterThanOrEqual">
      <formula>4</formula>
    </cfRule>
    <cfRule type="cellIs" dxfId="4" priority="9" operator="greaterThanOrEqual">
      <formula>7</formula>
    </cfRule>
  </conditionalFormatting>
  <conditionalFormatting sqref="R5:R10">
    <cfRule type="cellIs" dxfId="3" priority="6" operator="greaterThanOrEqual">
      <formula>7</formula>
    </cfRule>
  </conditionalFormatting>
  <conditionalFormatting sqref="S5:S10">
    <cfRule type="containsText" dxfId="2" priority="1" operator="containsText" text="reprovado">
      <formula>NOT(ISERROR(SEARCH("reprovado",S5)))</formula>
    </cfRule>
    <cfRule type="containsText" dxfId="1" priority="2" operator="containsText" text="Final">
      <formula>NOT(ISERROR(SEARCH("Final",S5)))</formula>
    </cfRule>
    <cfRule type="containsText" dxfId="0" priority="3" operator="containsText" text="Aprovado">
      <formula>NOT(ISERROR(SEARCH("Aprovado",S5)))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F4" sqref="F4"/>
    </sheetView>
  </sheetViews>
  <sheetFormatPr defaultRowHeight="15" x14ac:dyDescent="0.25"/>
  <cols>
    <col min="2" max="6" width="19.5703125" customWidth="1"/>
  </cols>
  <sheetData>
    <row r="2" spans="2:6" ht="18.75" x14ac:dyDescent="0.3">
      <c r="B2" s="75" t="s">
        <v>32</v>
      </c>
      <c r="C2" s="75"/>
      <c r="D2" s="75"/>
      <c r="E2" s="75"/>
      <c r="F2" s="75"/>
    </row>
    <row r="3" spans="2:6" x14ac:dyDescent="0.25">
      <c r="B3" s="13" t="s">
        <v>33</v>
      </c>
      <c r="C3" s="13" t="s">
        <v>34</v>
      </c>
      <c r="D3" s="13" t="s">
        <v>35</v>
      </c>
      <c r="E3" s="13" t="s">
        <v>36</v>
      </c>
      <c r="F3" s="13" t="s">
        <v>37</v>
      </c>
    </row>
    <row r="4" spans="2:6" x14ac:dyDescent="0.25">
      <c r="B4" s="14" t="s">
        <v>38</v>
      </c>
      <c r="C4" s="17">
        <v>42747</v>
      </c>
      <c r="D4" s="15">
        <v>500</v>
      </c>
      <c r="E4" s="15"/>
      <c r="F4" s="15">
        <f>D4-E4</f>
        <v>500</v>
      </c>
    </row>
    <row r="5" spans="2:6" x14ac:dyDescent="0.25">
      <c r="B5" s="3"/>
      <c r="C5" s="17">
        <v>42767</v>
      </c>
      <c r="D5" s="15"/>
      <c r="E5" s="15">
        <v>350</v>
      </c>
      <c r="F5" s="15">
        <f>F4+D5-E5</f>
        <v>150</v>
      </c>
    </row>
    <row r="6" spans="2:6" x14ac:dyDescent="0.25">
      <c r="B6" s="3"/>
      <c r="C6" s="17">
        <v>42768</v>
      </c>
      <c r="D6" s="15"/>
      <c r="E6" s="15">
        <v>50</v>
      </c>
      <c r="F6" s="15">
        <f t="shared" ref="F6:F11" si="0">F5+D6-E6</f>
        <v>100</v>
      </c>
    </row>
    <row r="7" spans="2:6" x14ac:dyDescent="0.25">
      <c r="B7" s="3"/>
      <c r="C7" s="17">
        <v>42797</v>
      </c>
      <c r="D7" s="15">
        <v>700</v>
      </c>
      <c r="E7" s="15"/>
      <c r="F7" s="15">
        <f t="shared" si="0"/>
        <v>800</v>
      </c>
    </row>
    <row r="8" spans="2:6" x14ac:dyDescent="0.25">
      <c r="B8" s="3"/>
      <c r="C8" s="17">
        <v>42829</v>
      </c>
      <c r="D8" s="15"/>
      <c r="E8" s="15">
        <v>100</v>
      </c>
      <c r="F8" s="15">
        <f t="shared" si="0"/>
        <v>700</v>
      </c>
    </row>
    <row r="9" spans="2:6" x14ac:dyDescent="0.25">
      <c r="B9" s="3"/>
      <c r="C9" s="17">
        <v>42860</v>
      </c>
      <c r="D9" s="15"/>
      <c r="E9" s="15">
        <v>120</v>
      </c>
      <c r="F9" s="15">
        <f t="shared" si="0"/>
        <v>580</v>
      </c>
    </row>
    <row r="10" spans="2:6" x14ac:dyDescent="0.25">
      <c r="B10" s="3"/>
      <c r="C10" s="17">
        <v>42861</v>
      </c>
      <c r="D10" s="15">
        <v>900</v>
      </c>
      <c r="E10" s="15"/>
      <c r="F10" s="15">
        <f t="shared" si="0"/>
        <v>1480</v>
      </c>
    </row>
    <row r="11" spans="2:6" x14ac:dyDescent="0.25">
      <c r="B11" s="3"/>
      <c r="C11" s="17">
        <f ca="1">TODAY()</f>
        <v>42854</v>
      </c>
      <c r="D11" s="15"/>
      <c r="E11" s="15">
        <v>300</v>
      </c>
      <c r="F11" s="15">
        <f t="shared" si="0"/>
        <v>1180</v>
      </c>
    </row>
    <row r="12" spans="2:6" ht="15.75" x14ac:dyDescent="0.25">
      <c r="B12" s="59" t="s">
        <v>39</v>
      </c>
      <c r="C12" s="60"/>
      <c r="D12" s="60"/>
      <c r="E12" s="61"/>
      <c r="F12" s="16">
        <f>SUM(F4:F11)</f>
        <v>5490</v>
      </c>
    </row>
    <row r="17" spans="5:5" x14ac:dyDescent="0.25">
      <c r="E17" s="18"/>
    </row>
  </sheetData>
  <mergeCells count="2">
    <mergeCell ref="B2:F2"/>
    <mergeCell ref="B12:E1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G10" sqref="G10"/>
    </sheetView>
  </sheetViews>
  <sheetFormatPr defaultRowHeight="15" x14ac:dyDescent="0.25"/>
  <cols>
    <col min="1" max="1" width="8.28515625" customWidth="1"/>
    <col min="2" max="2" width="9.85546875" bestFit="1" customWidth="1"/>
    <col min="3" max="3" width="6.28515625" bestFit="1" customWidth="1"/>
    <col min="4" max="4" width="18.140625" customWidth="1"/>
    <col min="5" max="5" width="11.7109375" bestFit="1" customWidth="1"/>
    <col min="6" max="6" width="11.42578125" customWidth="1"/>
    <col min="7" max="7" width="13.42578125" customWidth="1"/>
    <col min="8" max="8" width="12.7109375" bestFit="1" customWidth="1"/>
    <col min="9" max="9" width="16" bestFit="1" customWidth="1"/>
    <col min="10" max="10" width="14.42578125" customWidth="1"/>
  </cols>
  <sheetData>
    <row r="1" spans="1:10" ht="18.75" x14ac:dyDescent="0.3">
      <c r="A1" s="76" t="s">
        <v>81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x14ac:dyDescent="0.25">
      <c r="A2" s="13" t="s">
        <v>40</v>
      </c>
      <c r="B2" s="13" t="s">
        <v>41</v>
      </c>
      <c r="C2" s="13" t="s">
        <v>72</v>
      </c>
      <c r="D2" s="13" t="s">
        <v>71</v>
      </c>
      <c r="E2" s="13" t="s">
        <v>42</v>
      </c>
      <c r="F2" s="13" t="s">
        <v>43</v>
      </c>
      <c r="G2" s="13" t="s">
        <v>44</v>
      </c>
      <c r="H2" s="13" t="s">
        <v>45</v>
      </c>
      <c r="I2" s="13" t="s">
        <v>46</v>
      </c>
      <c r="J2" s="13" t="s">
        <v>108</v>
      </c>
    </row>
    <row r="3" spans="1:10" x14ac:dyDescent="0.25">
      <c r="A3" s="3" t="s">
        <v>47</v>
      </c>
      <c r="B3" s="10" t="s">
        <v>48</v>
      </c>
      <c r="C3" s="30" t="s">
        <v>73</v>
      </c>
      <c r="D3" s="30" t="s">
        <v>49</v>
      </c>
      <c r="E3" s="30">
        <v>3</v>
      </c>
      <c r="F3" s="31">
        <v>1690</v>
      </c>
      <c r="G3" s="19">
        <f>F3*E3</f>
        <v>5070</v>
      </c>
      <c r="H3" s="4" t="s">
        <v>50</v>
      </c>
      <c r="I3" s="19"/>
      <c r="J3" s="19"/>
    </row>
    <row r="4" spans="1:10" x14ac:dyDescent="0.25">
      <c r="A4" s="3" t="s">
        <v>51</v>
      </c>
      <c r="B4" s="10" t="s">
        <v>52</v>
      </c>
      <c r="C4" s="30" t="s">
        <v>74</v>
      </c>
      <c r="D4" s="30" t="s">
        <v>53</v>
      </c>
      <c r="E4" s="30">
        <v>2</v>
      </c>
      <c r="F4" s="31">
        <v>2000</v>
      </c>
      <c r="G4" s="19">
        <f t="shared" ref="G4:G8" si="0">F4*E4</f>
        <v>4000</v>
      </c>
      <c r="H4" s="4" t="s">
        <v>54</v>
      </c>
      <c r="I4" s="19"/>
      <c r="J4" s="19"/>
    </row>
    <row r="5" spans="1:10" x14ac:dyDescent="0.25">
      <c r="A5" s="3" t="s">
        <v>55</v>
      </c>
      <c r="B5" s="10" t="s">
        <v>56</v>
      </c>
      <c r="C5" s="30" t="s">
        <v>75</v>
      </c>
      <c r="D5" s="30" t="s">
        <v>57</v>
      </c>
      <c r="E5" s="30">
        <v>3</v>
      </c>
      <c r="F5" s="31">
        <v>320</v>
      </c>
      <c r="G5" s="19">
        <f t="shared" si="0"/>
        <v>960</v>
      </c>
      <c r="H5" s="4" t="s">
        <v>58</v>
      </c>
      <c r="I5" s="19"/>
      <c r="J5" s="19"/>
    </row>
    <row r="6" spans="1:10" x14ac:dyDescent="0.25">
      <c r="A6" s="3" t="s">
        <v>59</v>
      </c>
      <c r="B6" s="10" t="s">
        <v>60</v>
      </c>
      <c r="C6" s="30" t="s">
        <v>76</v>
      </c>
      <c r="D6" s="30" t="s">
        <v>67</v>
      </c>
      <c r="E6" s="30">
        <v>1</v>
      </c>
      <c r="F6" s="31">
        <v>50</v>
      </c>
      <c r="G6" s="19">
        <f t="shared" si="0"/>
        <v>50</v>
      </c>
      <c r="H6" s="4" t="s">
        <v>69</v>
      </c>
      <c r="I6" s="19"/>
      <c r="J6" s="19"/>
    </row>
    <row r="7" spans="1:10" x14ac:dyDescent="0.25">
      <c r="A7" s="3" t="s">
        <v>61</v>
      </c>
      <c r="B7" s="10" t="s">
        <v>62</v>
      </c>
      <c r="C7" s="30" t="s">
        <v>77</v>
      </c>
      <c r="D7" s="30" t="s">
        <v>66</v>
      </c>
      <c r="E7" s="30">
        <v>1</v>
      </c>
      <c r="F7" s="31">
        <v>35</v>
      </c>
      <c r="G7" s="19">
        <f t="shared" si="0"/>
        <v>35</v>
      </c>
      <c r="H7" s="4" t="s">
        <v>50</v>
      </c>
      <c r="I7" s="19"/>
      <c r="J7" s="19"/>
    </row>
    <row r="8" spans="1:10" ht="15.75" thickBot="1" x14ac:dyDescent="0.3">
      <c r="A8" s="3" t="s">
        <v>63</v>
      </c>
      <c r="B8" s="10" t="s">
        <v>64</v>
      </c>
      <c r="C8" s="30" t="s">
        <v>78</v>
      </c>
      <c r="D8" s="30" t="s">
        <v>68</v>
      </c>
      <c r="E8" s="30">
        <v>2</v>
      </c>
      <c r="F8" s="31">
        <v>1550</v>
      </c>
      <c r="G8" s="19">
        <f t="shared" si="0"/>
        <v>3100</v>
      </c>
      <c r="H8" s="4" t="s">
        <v>50</v>
      </c>
      <c r="I8" s="19"/>
      <c r="J8" s="19"/>
    </row>
    <row r="9" spans="1:10" ht="16.5" thickTop="1" thickBot="1" x14ac:dyDescent="0.3">
      <c r="A9" s="20"/>
      <c r="B9" s="20"/>
      <c r="C9" s="20"/>
      <c r="D9" s="20"/>
      <c r="E9" s="20"/>
      <c r="F9" s="21"/>
      <c r="G9" s="21"/>
      <c r="H9" s="20"/>
      <c r="I9" s="53" t="s">
        <v>65</v>
      </c>
      <c r="J9" s="54">
        <f>SUM(J3:J8)</f>
        <v>0</v>
      </c>
    </row>
    <row r="10" spans="1:10" ht="15.75" thickTop="1" x14ac:dyDescent="0.25"/>
    <row r="12" spans="1:10" x14ac:dyDescent="0.25">
      <c r="D12" s="28" t="s">
        <v>79</v>
      </c>
      <c r="E12" s="29" t="str">
        <f>C4</f>
        <v>PC002</v>
      </c>
    </row>
    <row r="13" spans="1:10" x14ac:dyDescent="0.25">
      <c r="D13" s="28" t="s">
        <v>80</v>
      </c>
      <c r="E13" s="49"/>
    </row>
    <row r="14" spans="1:10" x14ac:dyDescent="0.25">
      <c r="D14" s="20"/>
      <c r="F14" s="22"/>
    </row>
    <row r="15" spans="1:10" x14ac:dyDescent="0.25">
      <c r="D15" s="50" t="s">
        <v>109</v>
      </c>
      <c r="E15" s="51" t="str">
        <f>B3</f>
        <v>Paulo</v>
      </c>
      <c r="H15" s="22"/>
    </row>
    <row r="16" spans="1:10" ht="15.75" x14ac:dyDescent="0.25">
      <c r="D16" s="52" t="s">
        <v>110</v>
      </c>
      <c r="E16" s="48"/>
    </row>
    <row r="17" spans="4:7" x14ac:dyDescent="0.25">
      <c r="D17" s="50" t="s">
        <v>111</v>
      </c>
      <c r="E17" s="48"/>
    </row>
    <row r="21" spans="4:7" x14ac:dyDescent="0.25">
      <c r="G21" t="str">
        <f t="shared" ref="G21" si="1">ROMAN(E10)</f>
        <v/>
      </c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topLeftCell="D1" workbookViewId="0">
      <selection activeCell="H5" sqref="H5"/>
    </sheetView>
  </sheetViews>
  <sheetFormatPr defaultRowHeight="15" x14ac:dyDescent="0.25"/>
  <cols>
    <col min="2" max="2" width="14" customWidth="1"/>
    <col min="3" max="3" width="23" customWidth="1"/>
    <col min="5" max="5" width="15" customWidth="1"/>
    <col min="6" max="6" width="11.5703125" customWidth="1"/>
    <col min="7" max="7" width="10.5703125" customWidth="1"/>
    <col min="8" max="8" width="12.140625" customWidth="1"/>
  </cols>
  <sheetData>
    <row r="2" spans="2:8" x14ac:dyDescent="0.25">
      <c r="B2" t="s">
        <v>82</v>
      </c>
    </row>
    <row r="4" spans="2:8" s="32" customFormat="1" x14ac:dyDescent="0.25">
      <c r="B4" s="34" t="s">
        <v>83</v>
      </c>
      <c r="C4" s="34" t="s">
        <v>84</v>
      </c>
      <c r="E4" s="41" t="s">
        <v>99</v>
      </c>
      <c r="F4" s="42" t="s">
        <v>100</v>
      </c>
      <c r="G4" s="42" t="s">
        <v>101</v>
      </c>
      <c r="H4" s="42" t="s">
        <v>102</v>
      </c>
    </row>
    <row r="5" spans="2:8" x14ac:dyDescent="0.25">
      <c r="B5" s="33" t="s">
        <v>85</v>
      </c>
      <c r="C5" s="36">
        <v>5010</v>
      </c>
      <c r="E5" s="3" t="s">
        <v>103</v>
      </c>
      <c r="F5" s="39">
        <v>59.9</v>
      </c>
      <c r="G5" s="40">
        <v>0.05</v>
      </c>
      <c r="H5" s="39">
        <f>F5-(G5*F5)</f>
        <v>56.905000000000001</v>
      </c>
    </row>
    <row r="6" spans="2:8" x14ac:dyDescent="0.25">
      <c r="B6" s="33" t="s">
        <v>86</v>
      </c>
      <c r="C6" s="36">
        <v>2500</v>
      </c>
      <c r="E6" s="3" t="s">
        <v>104</v>
      </c>
      <c r="F6" s="39">
        <v>69.900000000000006</v>
      </c>
      <c r="G6" s="40">
        <v>0.08</v>
      </c>
      <c r="H6" s="39">
        <f t="shared" ref="H6:H8" si="0">F6-(G6*F6)</f>
        <v>64.308000000000007</v>
      </c>
    </row>
    <row r="7" spans="2:8" x14ac:dyDescent="0.25">
      <c r="B7" s="33" t="s">
        <v>87</v>
      </c>
      <c r="C7" s="36">
        <v>2000</v>
      </c>
      <c r="E7" s="3" t="s">
        <v>105</v>
      </c>
      <c r="F7" s="39">
        <v>149.9</v>
      </c>
      <c r="G7" s="40">
        <v>0.1</v>
      </c>
      <c r="H7" s="39">
        <f t="shared" si="0"/>
        <v>134.91</v>
      </c>
    </row>
    <row r="8" spans="2:8" x14ac:dyDescent="0.25">
      <c r="B8" s="33" t="s">
        <v>88</v>
      </c>
      <c r="C8" s="36">
        <v>300</v>
      </c>
      <c r="E8" s="30" t="s">
        <v>106</v>
      </c>
      <c r="F8" s="46">
        <v>159.9</v>
      </c>
      <c r="G8" s="47">
        <v>0.12445278298936852</v>
      </c>
      <c r="H8" s="46">
        <f t="shared" si="0"/>
        <v>139.99999999999997</v>
      </c>
    </row>
    <row r="9" spans="2:8" x14ac:dyDescent="0.25">
      <c r="B9" s="33" t="s">
        <v>89</v>
      </c>
      <c r="C9" s="36">
        <v>500</v>
      </c>
      <c r="E9" s="43" t="s">
        <v>107</v>
      </c>
      <c r="F9" s="44"/>
      <c r="G9" s="44"/>
      <c r="H9" s="45">
        <f>SUM(H5:H8)</f>
        <v>396.12299999999993</v>
      </c>
    </row>
    <row r="10" spans="2:8" x14ac:dyDescent="0.25">
      <c r="B10" s="33" t="s">
        <v>90</v>
      </c>
      <c r="C10" s="36">
        <v>120</v>
      </c>
    </row>
    <row r="11" spans="2:8" x14ac:dyDescent="0.25">
      <c r="B11" s="33" t="s">
        <v>91</v>
      </c>
      <c r="C11" s="36">
        <v>100</v>
      </c>
      <c r="E11" s="25"/>
      <c r="F11" s="38"/>
    </row>
    <row r="12" spans="2:8" x14ac:dyDescent="0.25">
      <c r="B12" s="33" t="s">
        <v>92</v>
      </c>
      <c r="C12" s="36">
        <v>101</v>
      </c>
      <c r="E12" s="25"/>
      <c r="F12" s="38"/>
    </row>
    <row r="13" spans="2:8" x14ac:dyDescent="0.25">
      <c r="B13" s="33" t="s">
        <v>93</v>
      </c>
      <c r="C13" s="36">
        <v>200</v>
      </c>
    </row>
    <row r="14" spans="2:8" x14ac:dyDescent="0.25">
      <c r="B14" s="33" t="s">
        <v>94</v>
      </c>
      <c r="C14" s="36">
        <v>205</v>
      </c>
    </row>
    <row r="15" spans="2:8" x14ac:dyDescent="0.25">
      <c r="B15" s="33" t="s">
        <v>95</v>
      </c>
      <c r="C15" s="36">
        <v>50</v>
      </c>
    </row>
    <row r="16" spans="2:8" x14ac:dyDescent="0.25">
      <c r="B16" s="33" t="s">
        <v>96</v>
      </c>
      <c r="C16" s="36"/>
    </row>
    <row r="18" spans="2:3" x14ac:dyDescent="0.25">
      <c r="B18" s="35" t="s">
        <v>97</v>
      </c>
      <c r="C18" s="37">
        <f>SUM(C5:C16)</f>
        <v>11086</v>
      </c>
    </row>
    <row r="19" spans="2:3" x14ac:dyDescent="0.25">
      <c r="B19" s="35" t="s">
        <v>98</v>
      </c>
      <c r="C19" s="37">
        <v>15000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Notas</vt:lpstr>
      <vt:lpstr>Extrato Bancário</vt:lpstr>
      <vt:lpstr>vendas</vt:lpstr>
      <vt:lpstr>Atingir Meta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rico22</dc:creator>
  <cp:lastModifiedBy>rico22</cp:lastModifiedBy>
  <cp:lastPrinted>2017-04-29T12:04:38Z</cp:lastPrinted>
  <dcterms:created xsi:type="dcterms:W3CDTF">2017-04-06T18:20:47Z</dcterms:created>
  <dcterms:modified xsi:type="dcterms:W3CDTF">2017-04-29T12:09:03Z</dcterms:modified>
</cp:coreProperties>
</file>